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olafurstephensenn/Documents/"/>
    </mc:Choice>
  </mc:AlternateContent>
  <xr:revisionPtr revIDLastSave="0" documentId="8_{1BC41787-E3C5-1941-B1EE-C26D3BE9B965}" xr6:coauthVersionLast="44" xr6:coauthVersionMax="44" xr10:uidLastSave="{00000000-0000-0000-0000-000000000000}"/>
  <bookViews>
    <workbookView xWindow="0" yWindow="0" windowWidth="51200" windowHeight="28800" tabRatio="500" xr2:uid="{00000000-000D-0000-FFFF-FFFF00000000}"/>
  </bookViews>
  <sheets>
    <sheet name="Skattar á áfengi" sheetId="1" r:id="rId1"/>
    <sheet name="Súlurit áfengisgjöld" sheetId="2" r:id="rId2"/>
    <sheet name="Súlurit vsk" sheetId="3" r:id="rId3"/>
    <sheet name="Verðdæmi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4" l="1"/>
  <c r="F5" i="4"/>
  <c r="G3" i="4"/>
  <c r="F3" i="4"/>
  <c r="H5" i="4" l="1"/>
  <c r="I5" i="4" s="1"/>
  <c r="J5" i="4" s="1"/>
  <c r="L5" i="4" s="1"/>
  <c r="M5" i="4" s="1"/>
  <c r="H3" i="4"/>
  <c r="I3" i="4" s="1"/>
  <c r="J3" i="4" s="1"/>
  <c r="L3" i="4" s="1"/>
  <c r="M3" i="4" s="1"/>
</calcChain>
</file>

<file path=xl/sharedStrings.xml><?xml version="1.0" encoding="utf-8"?>
<sst xmlns="http://schemas.openxmlformats.org/spreadsheetml/2006/main" count="74" uniqueCount="69">
  <si>
    <t>Sterkt áfengi</t>
  </si>
  <si>
    <t>Styrkt vín</t>
  </si>
  <si>
    <t>Léttvín</t>
  </si>
  <si>
    <t>Bjór</t>
  </si>
  <si>
    <t>Austurríki</t>
  </si>
  <si>
    <t>Belgía</t>
  </si>
  <si>
    <t>Búlgaría</t>
  </si>
  <si>
    <t>Virðisaukaskattur**</t>
  </si>
  <si>
    <t>€ á hektólítra hreins vínanda*</t>
  </si>
  <si>
    <t>Króatía</t>
  </si>
  <si>
    <t>Kýpur</t>
  </si>
  <si>
    <t>Tékkland</t>
  </si>
  <si>
    <t>Danmörk</t>
  </si>
  <si>
    <t>Eistland</t>
  </si>
  <si>
    <t>Finnland</t>
  </si>
  <si>
    <t>Frakkland</t>
  </si>
  <si>
    <t>Þýskaland</t>
  </si>
  <si>
    <t>Grikkland</t>
  </si>
  <si>
    <t>Ungverjaland</t>
  </si>
  <si>
    <t>Írland</t>
  </si>
  <si>
    <t>Ítalía</t>
  </si>
  <si>
    <t>Lettland</t>
  </si>
  <si>
    <t>Litháen</t>
  </si>
  <si>
    <t>Lúxemborg</t>
  </si>
  <si>
    <t>Malta</t>
  </si>
  <si>
    <t>Holland</t>
  </si>
  <si>
    <t>Pólland</t>
  </si>
  <si>
    <t>Portúgal</t>
  </si>
  <si>
    <t>Rúmenía</t>
  </si>
  <si>
    <t>Slóvakía</t>
  </si>
  <si>
    <t>Slóvenía</t>
  </si>
  <si>
    <t>Spánn</t>
  </si>
  <si>
    <t>Svíþjóð</t>
  </si>
  <si>
    <t>Bretland</t>
  </si>
  <si>
    <t>Noregur</t>
  </si>
  <si>
    <t>Sviss</t>
  </si>
  <si>
    <t>Albanía</t>
  </si>
  <si>
    <t>Makedónía</t>
  </si>
  <si>
    <t>Svartfjallaland</t>
  </si>
  <si>
    <t>Serbía</t>
  </si>
  <si>
    <t>Tyrkland</t>
  </si>
  <si>
    <t>Land</t>
  </si>
  <si>
    <t>* Mælieiningin evrur á hektólítra hreins vínanda er notuð í þessum samanburði.</t>
  </si>
  <si>
    <t>Heimild: Spirits Europe, fjármálaráðuneytið</t>
  </si>
  <si>
    <t>** Mismunandi virðisaukaskattur er lagður á mismunandi styrkleikaflokka áfengis í Austurríki, Lúxemborg og Portúgal. Hér er sýnd virðisaukaskattsprósenta á léttvín.</t>
  </si>
  <si>
    <t>Tegund</t>
  </si>
  <si>
    <t>Kassavín</t>
  </si>
  <si>
    <t>Mismunur</t>
  </si>
  <si>
    <t>Verð í dag</t>
  </si>
  <si>
    <t>Verð eftir</t>
  </si>
  <si>
    <t>Flaska</t>
  </si>
  <si>
    <t>Hækkun</t>
  </si>
  <si>
    <t>Áfengisgjald</t>
  </si>
  <si>
    <t xml:space="preserve"> + Álagning ÁTVR</t>
  </si>
  <si>
    <t xml:space="preserve"> + VSK</t>
  </si>
  <si>
    <t>Alc%</t>
  </si>
  <si>
    <t>Lítrar</t>
  </si>
  <si>
    <t>Heildarhækkun</t>
  </si>
  <si>
    <t>ATH</t>
  </si>
  <si>
    <t>**** Tölurnar í þessum samanburði fyrir önnur Evrópulönd eru frá janúar 2019. Miðað er við gengi evru gagnvart gjaldmiðlum 13.September 2019.</t>
  </si>
  <si>
    <t>*** Tölurnar fyrir Ísland miða við að ákvæði fjárlagafrumvarps ársins 2020 um hækkun áfengisgjalda verði samþykkt.</t>
  </si>
  <si>
    <t>***** Gengi allra gjaldmiðla er uppfært miðað við EUR 13.09.2019</t>
  </si>
  <si>
    <t>Áfengisgjöld í Evrópu******</t>
  </si>
  <si>
    <t>Ísland jan. 2019****</t>
  </si>
  <si>
    <t xml:space="preserve">**** Flokkurinn "Styrkt vín" getur í undantekningartilfellum innihaldið "Sterkt áfengi" og "Léttvín". </t>
  </si>
  <si>
    <t>Ísland jan. 2020 ******</t>
  </si>
  <si>
    <t xml:space="preserve">Léttvín </t>
  </si>
  <si>
    <t>Í þessum útreikningum er EKKI gert ráð fyrir verðhækkunum áfengisframleiðenda sem hugsanlega munu bætast við hækkanir á áfengisgjaldi.</t>
  </si>
  <si>
    <t>Í þessum tölum er EKKI heldur gert ráð fyrir boðaðri hækkun á álagningu ÁTVR, en fjármálaráðuneytið  hefur ekki svarað fyrirspurnum FA um hversu mikil hún verði.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</si>
</sst>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_(* #,##0_);_(* \(#,##0\);_(* &quot;-&quot;??_);_(@_)"/>
    <numFmt numFmtId="166" formatCode="0.0%"/>
    <numFmt numFmtId="167" formatCode="#,##0.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3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49" fontId="5" fillId="0" borderId="0" xfId="2" applyNumberFormat="1" applyFont="1" applyBorder="1" applyAlignment="1">
      <alignment horizontal="left" vertical="center"/>
    </xf>
    <xf numFmtId="0" fontId="5" fillId="0" borderId="0" xfId="2" applyFont="1" applyBorder="1" applyAlignment="1">
      <alignment horizontal="right" vertical="center"/>
    </xf>
    <xf numFmtId="0" fontId="5" fillId="0" borderId="2" xfId="2" quotePrefix="1" applyFont="1" applyBorder="1" applyAlignment="1" applyProtection="1">
      <alignment horizontal="center" vertical="center" wrapText="1"/>
      <protection locked="0"/>
    </xf>
    <xf numFmtId="49" fontId="6" fillId="0" borderId="0" xfId="2" applyNumberFormat="1" applyFont="1" applyBorder="1" applyAlignment="1" applyProtection="1">
      <alignment horizontal="center" vertical="center" wrapText="1"/>
      <protection locked="0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7" fillId="0" borderId="0" xfId="2" applyFont="1" applyBorder="1"/>
    <xf numFmtId="0" fontId="7" fillId="0" borderId="1" xfId="2" applyFont="1" applyBorder="1" applyAlignment="1">
      <alignment horizontal="center" vertical="center"/>
    </xf>
    <xf numFmtId="0" fontId="7" fillId="0" borderId="2" xfId="2" applyNumberFormat="1" applyFont="1" applyBorder="1" applyAlignment="1">
      <alignment horizontal="center" vertical="center"/>
    </xf>
    <xf numFmtId="0" fontId="6" fillId="0" borderId="0" xfId="2" applyFont="1" applyBorder="1"/>
    <xf numFmtId="0" fontId="6" fillId="0" borderId="0" xfId="2" applyFont="1" applyBorder="1" applyAlignment="1">
      <alignment vertical="center"/>
    </xf>
    <xf numFmtId="165" fontId="6" fillId="0" borderId="1" xfId="1" applyNumberFormat="1" applyFont="1" applyFill="1" applyBorder="1" applyAlignment="1">
      <alignment vertical="center"/>
    </xf>
    <xf numFmtId="9" fontId="6" fillId="0" borderId="2" xfId="2" applyNumberFormat="1" applyFont="1" applyFill="1" applyBorder="1" applyAlignment="1">
      <alignment horizontal="center" vertical="center"/>
    </xf>
    <xf numFmtId="49" fontId="6" fillId="0" borderId="0" xfId="2" applyNumberFormat="1" applyFont="1" applyBorder="1" applyAlignment="1">
      <alignment horizontal="left" vertical="center"/>
    </xf>
    <xf numFmtId="0" fontId="6" fillId="0" borderId="0" xfId="2" applyFont="1" applyBorder="1" applyAlignment="1">
      <alignment horizontal="right" vertical="center"/>
    </xf>
    <xf numFmtId="0" fontId="6" fillId="0" borderId="0" xfId="2" applyFont="1" applyBorder="1" applyAlignment="1">
      <alignment horizontal="left" vertical="center"/>
    </xf>
    <xf numFmtId="3" fontId="6" fillId="0" borderId="1" xfId="2" applyNumberFormat="1" applyFont="1" applyFill="1" applyBorder="1" applyAlignment="1">
      <alignment horizontal="right" vertical="center"/>
    </xf>
    <xf numFmtId="9" fontId="6" fillId="0" borderId="2" xfId="3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165" fontId="6" fillId="0" borderId="0" xfId="1" applyNumberFormat="1" applyFont="1" applyBorder="1" applyAlignment="1">
      <alignment vertical="center"/>
    </xf>
    <xf numFmtId="9" fontId="6" fillId="0" borderId="0" xfId="2" applyNumberFormat="1" applyFont="1" applyBorder="1" applyAlignment="1">
      <alignment horizontal="right" vertical="center"/>
    </xf>
    <xf numFmtId="166" fontId="6" fillId="0" borderId="0" xfId="2" applyNumberFormat="1" applyFont="1" applyBorder="1" applyAlignment="1">
      <alignment horizontal="right" vertical="center"/>
    </xf>
    <xf numFmtId="0" fontId="5" fillId="0" borderId="1" xfId="2" applyFont="1" applyBorder="1" applyAlignment="1">
      <alignment horizontal="center" vertical="center"/>
    </xf>
    <xf numFmtId="3" fontId="6" fillId="0" borderId="0" xfId="2" applyNumberFormat="1" applyFont="1" applyBorder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9" fontId="5" fillId="0" borderId="2" xfId="3" applyNumberFormat="1" applyFont="1" applyFill="1" applyBorder="1" applyAlignment="1">
      <alignment horizontal="center" vertical="center"/>
    </xf>
    <xf numFmtId="0" fontId="2" fillId="0" borderId="0" xfId="0" applyFont="1"/>
    <xf numFmtId="0" fontId="10" fillId="0" borderId="0" xfId="0" applyFont="1"/>
    <xf numFmtId="0" fontId="11" fillId="0" borderId="0" xfId="0" applyFont="1"/>
    <xf numFmtId="0" fontId="6" fillId="0" borderId="2" xfId="2" applyFont="1" applyBorder="1" applyAlignment="1">
      <alignment vertical="center"/>
    </xf>
    <xf numFmtId="165" fontId="6" fillId="0" borderId="2" xfId="1" applyNumberFormat="1" applyFont="1" applyFill="1" applyBorder="1" applyAlignment="1">
      <alignment vertical="center"/>
    </xf>
    <xf numFmtId="0" fontId="5" fillId="0" borderId="2" xfId="2" applyFont="1" applyBorder="1" applyAlignment="1">
      <alignment horizontal="left" vertical="center"/>
    </xf>
    <xf numFmtId="165" fontId="5" fillId="0" borderId="2" xfId="1" applyNumberFormat="1" applyFont="1" applyFill="1" applyBorder="1" applyAlignment="1">
      <alignment vertical="center"/>
    </xf>
    <xf numFmtId="0" fontId="12" fillId="0" borderId="0" xfId="0" applyFont="1"/>
    <xf numFmtId="166" fontId="0" fillId="0" borderId="0" xfId="10" applyNumberFormat="1" applyFont="1"/>
    <xf numFmtId="167" fontId="0" fillId="0" borderId="0" xfId="0" applyNumberFormat="1"/>
    <xf numFmtId="3" fontId="0" fillId="0" borderId="0" xfId="0" applyNumberFormat="1"/>
    <xf numFmtId="17" fontId="2" fillId="2" borderId="1" xfId="0" applyNumberFormat="1" applyFont="1" applyFill="1" applyBorder="1"/>
    <xf numFmtId="17" fontId="2" fillId="2" borderId="5" xfId="0" applyNumberFormat="1" applyFont="1" applyFill="1" applyBorder="1"/>
    <xf numFmtId="167" fontId="0" fillId="2" borderId="1" xfId="0" applyNumberFormat="1" applyFill="1" applyBorder="1"/>
    <xf numFmtId="167" fontId="0" fillId="2" borderId="5" xfId="0" applyNumberFormat="1" applyFill="1" applyBorder="1"/>
    <xf numFmtId="0" fontId="0" fillId="2" borderId="1" xfId="0" applyFill="1" applyBorder="1"/>
    <xf numFmtId="0" fontId="0" fillId="2" borderId="5" xfId="0" applyFill="1" applyBorder="1"/>
    <xf numFmtId="167" fontId="0" fillId="2" borderId="6" xfId="0" applyNumberFormat="1" applyFill="1" applyBorder="1"/>
    <xf numFmtId="167" fontId="0" fillId="2" borderId="7" xfId="0" applyNumberFormat="1" applyFill="1" applyBorder="1"/>
    <xf numFmtId="0" fontId="2" fillId="3" borderId="8" xfId="0" applyFont="1" applyFill="1" applyBorder="1"/>
    <xf numFmtId="0" fontId="2" fillId="3" borderId="2" xfId="0" applyFont="1" applyFill="1" applyBorder="1"/>
    <xf numFmtId="167" fontId="0" fillId="3" borderId="2" xfId="0" applyNumberFormat="1" applyFill="1" applyBorder="1"/>
    <xf numFmtId="0" fontId="0" fillId="3" borderId="2" xfId="0" applyFill="1" applyBorder="1"/>
    <xf numFmtId="167" fontId="0" fillId="3" borderId="9" xfId="0" applyNumberFormat="1" applyFill="1" applyBorder="1"/>
    <xf numFmtId="49" fontId="4" fillId="0" borderId="0" xfId="2" applyNumberFormat="1" applyFont="1" applyBorder="1" applyAlignment="1">
      <alignment horizontal="center" vertical="center" wrapText="1"/>
    </xf>
    <xf numFmtId="0" fontId="3" fillId="0" borderId="0" xfId="2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1">
    <cellStyle name="Comma" xfId="1" builtinId="3"/>
    <cellStyle name="Followed Hyperlink" xfId="5" builtinId="9" hidden="1"/>
    <cellStyle name="Followed Hyperlink" xfId="7" builtinId="9" hidden="1"/>
    <cellStyle name="Followed Hyperlink" xfId="9" builtinId="9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Normal 2" xfId="2" xr:uid="{00000000-0005-0000-0000-000009000000}"/>
    <cellStyle name="Per cent" xfId="10" builtinId="5"/>
    <cellStyle name="Percent 2" xfId="3" xr:uid="{00000000-0005-0000-0000-00000B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/>
              <a:t>Samanburður á áfengisgjöldum í Evrópu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'Skattar á áfengi'!$B$3:$B$4</c:f>
              <c:strCache>
                <c:ptCount val="2"/>
                <c:pt idx="0">
                  <c:v>Sterkt áfengi</c:v>
                </c:pt>
                <c:pt idx="1">
                  <c:v>€ á hektólítra hreins vínanda*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'Skattar á áfengi'!$A$5:$A$41</c:f>
              <c:strCache>
                <c:ptCount val="37"/>
                <c:pt idx="0">
                  <c:v>Albanía</c:v>
                </c:pt>
                <c:pt idx="1">
                  <c:v>Austurríki</c:v>
                </c:pt>
                <c:pt idx="2">
                  <c:v>Belgía</c:v>
                </c:pt>
                <c:pt idx="3">
                  <c:v>Bretland</c:v>
                </c:pt>
                <c:pt idx="4">
                  <c:v>Búlgaría</c:v>
                </c:pt>
                <c:pt idx="5">
                  <c:v>Danmörk</c:v>
                </c:pt>
                <c:pt idx="6">
                  <c:v>Eistland</c:v>
                </c:pt>
                <c:pt idx="7">
                  <c:v>Finnland</c:v>
                </c:pt>
                <c:pt idx="8">
                  <c:v>Frakkland</c:v>
                </c:pt>
                <c:pt idx="9">
                  <c:v>Grikkland</c:v>
                </c:pt>
                <c:pt idx="10">
                  <c:v>Holland</c:v>
                </c:pt>
                <c:pt idx="11">
                  <c:v>Írland</c:v>
                </c:pt>
                <c:pt idx="12">
                  <c:v>Ísland jan. 2019****</c:v>
                </c:pt>
                <c:pt idx="13">
                  <c:v>Ísland jan. 2020 ******</c:v>
                </c:pt>
                <c:pt idx="14">
                  <c:v>Ítalía</c:v>
                </c:pt>
                <c:pt idx="15">
                  <c:v>Króatía</c:v>
                </c:pt>
                <c:pt idx="16">
                  <c:v>Kýpur</c:v>
                </c:pt>
                <c:pt idx="17">
                  <c:v>Lettland</c:v>
                </c:pt>
                <c:pt idx="18">
                  <c:v>Litháen</c:v>
                </c:pt>
                <c:pt idx="19">
                  <c:v>Lúxemborg</c:v>
                </c:pt>
                <c:pt idx="20">
                  <c:v>Makedónía</c:v>
                </c:pt>
                <c:pt idx="21">
                  <c:v>Malta</c:v>
                </c:pt>
                <c:pt idx="22">
                  <c:v>Noregur</c:v>
                </c:pt>
                <c:pt idx="23">
                  <c:v>Portúgal</c:v>
                </c:pt>
                <c:pt idx="24">
                  <c:v>Pólland</c:v>
                </c:pt>
                <c:pt idx="25">
                  <c:v>Rúmenía</c:v>
                </c:pt>
                <c:pt idx="26">
                  <c:v>Serbía</c:v>
                </c:pt>
                <c:pt idx="27">
                  <c:v>Slóvakía</c:v>
                </c:pt>
                <c:pt idx="28">
                  <c:v>Slóvenía</c:v>
                </c:pt>
                <c:pt idx="29">
                  <c:v>Spánn</c:v>
                </c:pt>
                <c:pt idx="30">
                  <c:v>Svartfjallaland</c:v>
                </c:pt>
                <c:pt idx="31">
                  <c:v>Sviss</c:v>
                </c:pt>
                <c:pt idx="32">
                  <c:v>Svíþjóð</c:v>
                </c:pt>
                <c:pt idx="33">
                  <c:v>Tékkland</c:v>
                </c:pt>
                <c:pt idx="34">
                  <c:v>Tyrkland</c:v>
                </c:pt>
                <c:pt idx="35">
                  <c:v>Ungverjaland</c:v>
                </c:pt>
                <c:pt idx="36">
                  <c:v>Þýskaland</c:v>
                </c:pt>
              </c:strCache>
            </c:strRef>
          </c:cat>
          <c:val>
            <c:numRef>
              <c:f>'Skattar á áfengi'!$B$5:$B$41</c:f>
              <c:numCache>
                <c:formatCode>_(* #,##0_);_(* \(#,##0\);_(* "-"??_);_(@_)</c:formatCode>
                <c:ptCount val="37"/>
                <c:pt idx="0">
                  <c:v>691</c:v>
                </c:pt>
                <c:pt idx="1">
                  <c:v>1200</c:v>
                </c:pt>
                <c:pt idx="2">
                  <c:v>2992.8</c:v>
                </c:pt>
                <c:pt idx="3">
                  <c:v>3226</c:v>
                </c:pt>
                <c:pt idx="4">
                  <c:v>562</c:v>
                </c:pt>
                <c:pt idx="5">
                  <c:v>2009</c:v>
                </c:pt>
                <c:pt idx="6">
                  <c:v>2508</c:v>
                </c:pt>
                <c:pt idx="7">
                  <c:v>4880</c:v>
                </c:pt>
                <c:pt idx="8">
                  <c:v>1758.45</c:v>
                </c:pt>
                <c:pt idx="9">
                  <c:v>2550.35</c:v>
                </c:pt>
                <c:pt idx="10">
                  <c:v>1686</c:v>
                </c:pt>
                <c:pt idx="11">
                  <c:v>4257</c:v>
                </c:pt>
                <c:pt idx="12">
                  <c:v>10941</c:v>
                </c:pt>
                <c:pt idx="13">
                  <c:v>11217</c:v>
                </c:pt>
                <c:pt idx="14">
                  <c:v>1035.52</c:v>
                </c:pt>
                <c:pt idx="15">
                  <c:v>717</c:v>
                </c:pt>
                <c:pt idx="16">
                  <c:v>956.82</c:v>
                </c:pt>
                <c:pt idx="17">
                  <c:v>1670</c:v>
                </c:pt>
                <c:pt idx="18">
                  <c:v>1665.04</c:v>
                </c:pt>
                <c:pt idx="19">
                  <c:v>1041</c:v>
                </c:pt>
                <c:pt idx="20">
                  <c:v>554</c:v>
                </c:pt>
                <c:pt idx="21">
                  <c:v>1360</c:v>
                </c:pt>
                <c:pt idx="22">
                  <c:v>7751</c:v>
                </c:pt>
                <c:pt idx="23">
                  <c:v>1386.93</c:v>
                </c:pt>
                <c:pt idx="24">
                  <c:v>1319</c:v>
                </c:pt>
                <c:pt idx="25">
                  <c:v>720</c:v>
                </c:pt>
                <c:pt idx="26">
                  <c:v>696</c:v>
                </c:pt>
                <c:pt idx="27">
                  <c:v>1080</c:v>
                </c:pt>
                <c:pt idx="28">
                  <c:v>1320</c:v>
                </c:pt>
                <c:pt idx="29">
                  <c:v>958.94</c:v>
                </c:pt>
                <c:pt idx="30">
                  <c:v>1250</c:v>
                </c:pt>
                <c:pt idx="31">
                  <c:v>2651</c:v>
                </c:pt>
                <c:pt idx="32">
                  <c:v>4851</c:v>
                </c:pt>
                <c:pt idx="33">
                  <c:v>1103</c:v>
                </c:pt>
                <c:pt idx="34">
                  <c:v>3844</c:v>
                </c:pt>
                <c:pt idx="35">
                  <c:v>1006</c:v>
                </c:pt>
                <c:pt idx="36">
                  <c:v>1303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F-49BE-B4C3-3B86D0B16A5C}"/>
            </c:ext>
          </c:extLst>
        </c:ser>
        <c:ser>
          <c:idx val="1"/>
          <c:order val="1"/>
          <c:tx>
            <c:strRef>
              <c:f>'Skattar á áfengi'!$C$3:$C$4</c:f>
              <c:strCache>
                <c:ptCount val="2"/>
                <c:pt idx="0">
                  <c:v>Styrkt vín</c:v>
                </c:pt>
                <c:pt idx="1">
                  <c:v>€ á hektólítra hreins vínanda*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cat>
            <c:strRef>
              <c:f>'Skattar á áfengi'!$A$5:$A$41</c:f>
              <c:strCache>
                <c:ptCount val="37"/>
                <c:pt idx="0">
                  <c:v>Albanía</c:v>
                </c:pt>
                <c:pt idx="1">
                  <c:v>Austurríki</c:v>
                </c:pt>
                <c:pt idx="2">
                  <c:v>Belgía</c:v>
                </c:pt>
                <c:pt idx="3">
                  <c:v>Bretland</c:v>
                </c:pt>
                <c:pt idx="4">
                  <c:v>Búlgaría</c:v>
                </c:pt>
                <c:pt idx="5">
                  <c:v>Danmörk</c:v>
                </c:pt>
                <c:pt idx="6">
                  <c:v>Eistland</c:v>
                </c:pt>
                <c:pt idx="7">
                  <c:v>Finnland</c:v>
                </c:pt>
                <c:pt idx="8">
                  <c:v>Frakkland</c:v>
                </c:pt>
                <c:pt idx="9">
                  <c:v>Grikkland</c:v>
                </c:pt>
                <c:pt idx="10">
                  <c:v>Holland</c:v>
                </c:pt>
                <c:pt idx="11">
                  <c:v>Írland</c:v>
                </c:pt>
                <c:pt idx="12">
                  <c:v>Ísland jan. 2019****</c:v>
                </c:pt>
                <c:pt idx="13">
                  <c:v>Ísland jan. 2020 ******</c:v>
                </c:pt>
                <c:pt idx="14">
                  <c:v>Ítalía</c:v>
                </c:pt>
                <c:pt idx="15">
                  <c:v>Króatía</c:v>
                </c:pt>
                <c:pt idx="16">
                  <c:v>Kýpur</c:v>
                </c:pt>
                <c:pt idx="17">
                  <c:v>Lettland</c:v>
                </c:pt>
                <c:pt idx="18">
                  <c:v>Litháen</c:v>
                </c:pt>
                <c:pt idx="19">
                  <c:v>Lúxemborg</c:v>
                </c:pt>
                <c:pt idx="20">
                  <c:v>Makedónía</c:v>
                </c:pt>
                <c:pt idx="21">
                  <c:v>Malta</c:v>
                </c:pt>
                <c:pt idx="22">
                  <c:v>Noregur</c:v>
                </c:pt>
                <c:pt idx="23">
                  <c:v>Portúgal</c:v>
                </c:pt>
                <c:pt idx="24">
                  <c:v>Pólland</c:v>
                </c:pt>
                <c:pt idx="25">
                  <c:v>Rúmenía</c:v>
                </c:pt>
                <c:pt idx="26">
                  <c:v>Serbía</c:v>
                </c:pt>
                <c:pt idx="27">
                  <c:v>Slóvakía</c:v>
                </c:pt>
                <c:pt idx="28">
                  <c:v>Slóvenía</c:v>
                </c:pt>
                <c:pt idx="29">
                  <c:v>Spánn</c:v>
                </c:pt>
                <c:pt idx="30">
                  <c:v>Svartfjallaland</c:v>
                </c:pt>
                <c:pt idx="31">
                  <c:v>Sviss</c:v>
                </c:pt>
                <c:pt idx="32">
                  <c:v>Svíþjóð</c:v>
                </c:pt>
                <c:pt idx="33">
                  <c:v>Tékkland</c:v>
                </c:pt>
                <c:pt idx="34">
                  <c:v>Tyrkland</c:v>
                </c:pt>
                <c:pt idx="35">
                  <c:v>Ungverjaland</c:v>
                </c:pt>
                <c:pt idx="36">
                  <c:v>Þýskaland</c:v>
                </c:pt>
              </c:strCache>
            </c:strRef>
          </c:cat>
          <c:val>
            <c:numRef>
              <c:f>'Skattar á áfengi'!$C$5:$C$41</c:f>
              <c:numCache>
                <c:formatCode>_(* #,##0_);_(* \(#,##0\);_(* "-"??_);_(@_)</c:formatCode>
                <c:ptCount val="37"/>
                <c:pt idx="0">
                  <c:v>236</c:v>
                </c:pt>
                <c:pt idx="1">
                  <c:v>444</c:v>
                </c:pt>
                <c:pt idx="2">
                  <c:v>877</c:v>
                </c:pt>
                <c:pt idx="3">
                  <c:v>2400</c:v>
                </c:pt>
                <c:pt idx="4">
                  <c:v>256</c:v>
                </c:pt>
                <c:pt idx="5">
                  <c:v>1157</c:v>
                </c:pt>
                <c:pt idx="6">
                  <c:v>1607</c:v>
                </c:pt>
                <c:pt idx="7">
                  <c:v>4100</c:v>
                </c:pt>
                <c:pt idx="8">
                  <c:v>1059</c:v>
                </c:pt>
                <c:pt idx="9">
                  <c:v>590</c:v>
                </c:pt>
                <c:pt idx="10">
                  <c:v>829</c:v>
                </c:pt>
                <c:pt idx="11">
                  <c:v>3425</c:v>
                </c:pt>
                <c:pt idx="12">
                  <c:v>10941</c:v>
                </c:pt>
                <c:pt idx="13">
                  <c:v>11217</c:v>
                </c:pt>
                <c:pt idx="14">
                  <c:v>493</c:v>
                </c:pt>
                <c:pt idx="15">
                  <c:v>601</c:v>
                </c:pt>
                <c:pt idx="16">
                  <c:v>250</c:v>
                </c:pt>
                <c:pt idx="17">
                  <c:v>833</c:v>
                </c:pt>
                <c:pt idx="18">
                  <c:v>1470</c:v>
                </c:pt>
                <c:pt idx="19">
                  <c:v>372</c:v>
                </c:pt>
                <c:pt idx="20">
                  <c:v>554</c:v>
                </c:pt>
                <c:pt idx="21">
                  <c:v>844</c:v>
                </c:pt>
                <c:pt idx="22">
                  <c:v>5050</c:v>
                </c:pt>
                <c:pt idx="23">
                  <c:v>423</c:v>
                </c:pt>
                <c:pt idx="24">
                  <c:v>408</c:v>
                </c:pt>
                <c:pt idx="25">
                  <c:v>480</c:v>
                </c:pt>
                <c:pt idx="26">
                  <c:v>0</c:v>
                </c:pt>
                <c:pt idx="27">
                  <c:v>468</c:v>
                </c:pt>
                <c:pt idx="28">
                  <c:v>733</c:v>
                </c:pt>
                <c:pt idx="29">
                  <c:v>356</c:v>
                </c:pt>
                <c:pt idx="30">
                  <c:v>556</c:v>
                </c:pt>
                <c:pt idx="31">
                  <c:v>1325</c:v>
                </c:pt>
                <c:pt idx="32">
                  <c:v>2859</c:v>
                </c:pt>
                <c:pt idx="33">
                  <c:v>503</c:v>
                </c:pt>
                <c:pt idx="34">
                  <c:v>6223</c:v>
                </c:pt>
                <c:pt idx="35">
                  <c:v>428</c:v>
                </c:pt>
                <c:pt idx="36">
                  <c:v>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F-49BE-B4C3-3B86D0B16A5C}"/>
            </c:ext>
          </c:extLst>
        </c:ser>
        <c:ser>
          <c:idx val="2"/>
          <c:order val="2"/>
          <c:tx>
            <c:strRef>
              <c:f>'Skattar á áfengi'!$D$3:$D$4</c:f>
              <c:strCache>
                <c:ptCount val="2"/>
                <c:pt idx="0">
                  <c:v>Léttvín</c:v>
                </c:pt>
                <c:pt idx="1">
                  <c:v>€ á hektólítra hreins vínanda*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'Skattar á áfengi'!$A$5:$A$41</c:f>
              <c:strCache>
                <c:ptCount val="37"/>
                <c:pt idx="0">
                  <c:v>Albanía</c:v>
                </c:pt>
                <c:pt idx="1">
                  <c:v>Austurríki</c:v>
                </c:pt>
                <c:pt idx="2">
                  <c:v>Belgía</c:v>
                </c:pt>
                <c:pt idx="3">
                  <c:v>Bretland</c:v>
                </c:pt>
                <c:pt idx="4">
                  <c:v>Búlgaría</c:v>
                </c:pt>
                <c:pt idx="5">
                  <c:v>Danmörk</c:v>
                </c:pt>
                <c:pt idx="6">
                  <c:v>Eistland</c:v>
                </c:pt>
                <c:pt idx="7">
                  <c:v>Finnland</c:v>
                </c:pt>
                <c:pt idx="8">
                  <c:v>Frakkland</c:v>
                </c:pt>
                <c:pt idx="9">
                  <c:v>Grikkland</c:v>
                </c:pt>
                <c:pt idx="10">
                  <c:v>Holland</c:v>
                </c:pt>
                <c:pt idx="11">
                  <c:v>Írland</c:v>
                </c:pt>
                <c:pt idx="12">
                  <c:v>Ísland jan. 2019****</c:v>
                </c:pt>
                <c:pt idx="13">
                  <c:v>Ísland jan. 2020 ******</c:v>
                </c:pt>
                <c:pt idx="14">
                  <c:v>Ítalía</c:v>
                </c:pt>
                <c:pt idx="15">
                  <c:v>Króatía</c:v>
                </c:pt>
                <c:pt idx="16">
                  <c:v>Kýpur</c:v>
                </c:pt>
                <c:pt idx="17">
                  <c:v>Lettland</c:v>
                </c:pt>
                <c:pt idx="18">
                  <c:v>Litháen</c:v>
                </c:pt>
                <c:pt idx="19">
                  <c:v>Lúxemborg</c:v>
                </c:pt>
                <c:pt idx="20">
                  <c:v>Makedónía</c:v>
                </c:pt>
                <c:pt idx="21">
                  <c:v>Malta</c:v>
                </c:pt>
                <c:pt idx="22">
                  <c:v>Noregur</c:v>
                </c:pt>
                <c:pt idx="23">
                  <c:v>Portúgal</c:v>
                </c:pt>
                <c:pt idx="24">
                  <c:v>Pólland</c:v>
                </c:pt>
                <c:pt idx="25">
                  <c:v>Rúmenía</c:v>
                </c:pt>
                <c:pt idx="26">
                  <c:v>Serbía</c:v>
                </c:pt>
                <c:pt idx="27">
                  <c:v>Slóvakía</c:v>
                </c:pt>
                <c:pt idx="28">
                  <c:v>Slóvenía</c:v>
                </c:pt>
                <c:pt idx="29">
                  <c:v>Spánn</c:v>
                </c:pt>
                <c:pt idx="30">
                  <c:v>Svartfjallaland</c:v>
                </c:pt>
                <c:pt idx="31">
                  <c:v>Sviss</c:v>
                </c:pt>
                <c:pt idx="32">
                  <c:v>Svíþjóð</c:v>
                </c:pt>
                <c:pt idx="33">
                  <c:v>Tékkland</c:v>
                </c:pt>
                <c:pt idx="34">
                  <c:v>Tyrkland</c:v>
                </c:pt>
                <c:pt idx="35">
                  <c:v>Ungverjaland</c:v>
                </c:pt>
                <c:pt idx="36">
                  <c:v>Þýskaland</c:v>
                </c:pt>
              </c:strCache>
            </c:strRef>
          </c:cat>
          <c:val>
            <c:numRef>
              <c:f>'Skattar á áfengi'!$D$5:$D$41</c:f>
              <c:numCache>
                <c:formatCode>_(* #,##0_);_(* \(#,##0\);_(* "-"??_);_(@_)</c:formatCode>
                <c:ptCount val="37"/>
                <c:pt idx="0">
                  <c:v>743</c:v>
                </c:pt>
                <c:pt idx="1">
                  <c:v>0</c:v>
                </c:pt>
                <c:pt idx="2">
                  <c:v>681</c:v>
                </c:pt>
                <c:pt idx="3">
                  <c:v>2945</c:v>
                </c:pt>
                <c:pt idx="4">
                  <c:v>0</c:v>
                </c:pt>
                <c:pt idx="5">
                  <c:v>1413</c:v>
                </c:pt>
                <c:pt idx="6">
                  <c:v>1344</c:v>
                </c:pt>
                <c:pt idx="7">
                  <c:v>3609</c:v>
                </c:pt>
                <c:pt idx="8">
                  <c:v>35</c:v>
                </c:pt>
                <c:pt idx="9">
                  <c:v>0</c:v>
                </c:pt>
                <c:pt idx="10">
                  <c:v>803</c:v>
                </c:pt>
                <c:pt idx="11">
                  <c:v>3862</c:v>
                </c:pt>
                <c:pt idx="12">
                  <c:v>6431</c:v>
                </c:pt>
                <c:pt idx="13">
                  <c:v>6604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836</c:v>
                </c:pt>
                <c:pt idx="18">
                  <c:v>1497</c:v>
                </c:pt>
                <c:pt idx="19">
                  <c:v>0</c:v>
                </c:pt>
                <c:pt idx="20">
                  <c:v>0</c:v>
                </c:pt>
                <c:pt idx="21">
                  <c:v>186</c:v>
                </c:pt>
                <c:pt idx="22">
                  <c:v>5050</c:v>
                </c:pt>
                <c:pt idx="23">
                  <c:v>0</c:v>
                </c:pt>
                <c:pt idx="24">
                  <c:v>332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2235</c:v>
                </c:pt>
                <c:pt idx="33">
                  <c:v>0</c:v>
                </c:pt>
                <c:pt idx="34">
                  <c:v>1258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9F-49BE-B4C3-3B86D0B16A5C}"/>
            </c:ext>
          </c:extLst>
        </c:ser>
        <c:ser>
          <c:idx val="3"/>
          <c:order val="3"/>
          <c:tx>
            <c:strRef>
              <c:f>'Skattar á áfengi'!$E$3:$E$4</c:f>
              <c:strCache>
                <c:ptCount val="2"/>
                <c:pt idx="0">
                  <c:v>Bjór</c:v>
                </c:pt>
                <c:pt idx="1">
                  <c:v>€ á hektólítra hreins vínanda*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'Skattar á áfengi'!$A$5:$A$41</c:f>
              <c:strCache>
                <c:ptCount val="37"/>
                <c:pt idx="0">
                  <c:v>Albanía</c:v>
                </c:pt>
                <c:pt idx="1">
                  <c:v>Austurríki</c:v>
                </c:pt>
                <c:pt idx="2">
                  <c:v>Belgía</c:v>
                </c:pt>
                <c:pt idx="3">
                  <c:v>Bretland</c:v>
                </c:pt>
                <c:pt idx="4">
                  <c:v>Búlgaría</c:v>
                </c:pt>
                <c:pt idx="5">
                  <c:v>Danmörk</c:v>
                </c:pt>
                <c:pt idx="6">
                  <c:v>Eistland</c:v>
                </c:pt>
                <c:pt idx="7">
                  <c:v>Finnland</c:v>
                </c:pt>
                <c:pt idx="8">
                  <c:v>Frakkland</c:v>
                </c:pt>
                <c:pt idx="9">
                  <c:v>Grikkland</c:v>
                </c:pt>
                <c:pt idx="10">
                  <c:v>Holland</c:v>
                </c:pt>
                <c:pt idx="11">
                  <c:v>Írland</c:v>
                </c:pt>
                <c:pt idx="12">
                  <c:v>Ísland jan. 2019****</c:v>
                </c:pt>
                <c:pt idx="13">
                  <c:v>Ísland jan. 2020 ******</c:v>
                </c:pt>
                <c:pt idx="14">
                  <c:v>Ítalía</c:v>
                </c:pt>
                <c:pt idx="15">
                  <c:v>Króatía</c:v>
                </c:pt>
                <c:pt idx="16">
                  <c:v>Kýpur</c:v>
                </c:pt>
                <c:pt idx="17">
                  <c:v>Lettland</c:v>
                </c:pt>
                <c:pt idx="18">
                  <c:v>Litháen</c:v>
                </c:pt>
                <c:pt idx="19">
                  <c:v>Lúxemborg</c:v>
                </c:pt>
                <c:pt idx="20">
                  <c:v>Makedónía</c:v>
                </c:pt>
                <c:pt idx="21">
                  <c:v>Malta</c:v>
                </c:pt>
                <c:pt idx="22">
                  <c:v>Noregur</c:v>
                </c:pt>
                <c:pt idx="23">
                  <c:v>Portúgal</c:v>
                </c:pt>
                <c:pt idx="24">
                  <c:v>Pólland</c:v>
                </c:pt>
                <c:pt idx="25">
                  <c:v>Rúmenía</c:v>
                </c:pt>
                <c:pt idx="26">
                  <c:v>Serbía</c:v>
                </c:pt>
                <c:pt idx="27">
                  <c:v>Slóvakía</c:v>
                </c:pt>
                <c:pt idx="28">
                  <c:v>Slóvenía</c:v>
                </c:pt>
                <c:pt idx="29">
                  <c:v>Spánn</c:v>
                </c:pt>
                <c:pt idx="30">
                  <c:v>Svartfjallaland</c:v>
                </c:pt>
                <c:pt idx="31">
                  <c:v>Sviss</c:v>
                </c:pt>
                <c:pt idx="32">
                  <c:v>Svíþjóð</c:v>
                </c:pt>
                <c:pt idx="33">
                  <c:v>Tékkland</c:v>
                </c:pt>
                <c:pt idx="34">
                  <c:v>Tyrkland</c:v>
                </c:pt>
                <c:pt idx="35">
                  <c:v>Ungverjaland</c:v>
                </c:pt>
                <c:pt idx="36">
                  <c:v>Þýskaland</c:v>
                </c:pt>
              </c:strCache>
            </c:strRef>
          </c:cat>
          <c:val>
            <c:numRef>
              <c:f>'Skattar á áfengi'!$E$5:$E$41</c:f>
              <c:numCache>
                <c:formatCode>_(* #,##0_);_(* \(#,##0\);_(* "-"??_);_(@_)</c:formatCode>
                <c:ptCount val="37"/>
                <c:pt idx="0" formatCode="#,##0">
                  <c:v>581</c:v>
                </c:pt>
                <c:pt idx="1">
                  <c:v>500</c:v>
                </c:pt>
                <c:pt idx="2">
                  <c:v>501</c:v>
                </c:pt>
                <c:pt idx="3">
                  <c:v>2142</c:v>
                </c:pt>
                <c:pt idx="4">
                  <c:v>192</c:v>
                </c:pt>
                <c:pt idx="5">
                  <c:v>750</c:v>
                </c:pt>
                <c:pt idx="6">
                  <c:v>1692</c:v>
                </c:pt>
                <c:pt idx="7">
                  <c:v>3650</c:v>
                </c:pt>
                <c:pt idx="8">
                  <c:v>749</c:v>
                </c:pt>
                <c:pt idx="9">
                  <c:v>1250</c:v>
                </c:pt>
                <c:pt idx="10">
                  <c:v>759</c:v>
                </c:pt>
                <c:pt idx="11">
                  <c:v>2255</c:v>
                </c:pt>
                <c:pt idx="12">
                  <c:v>4883</c:v>
                </c:pt>
                <c:pt idx="13">
                  <c:v>5004</c:v>
                </c:pt>
                <c:pt idx="14">
                  <c:v>755</c:v>
                </c:pt>
                <c:pt idx="15">
                  <c:v>541</c:v>
                </c:pt>
                <c:pt idx="16">
                  <c:v>600</c:v>
                </c:pt>
                <c:pt idx="17">
                  <c:v>680</c:v>
                </c:pt>
                <c:pt idx="18">
                  <c:v>711</c:v>
                </c:pt>
                <c:pt idx="19">
                  <c:v>198</c:v>
                </c:pt>
                <c:pt idx="20" formatCode="#,##0">
                  <c:v>652</c:v>
                </c:pt>
                <c:pt idx="21">
                  <c:v>483</c:v>
                </c:pt>
                <c:pt idx="22" formatCode="#,##0">
                  <c:v>5050</c:v>
                </c:pt>
                <c:pt idx="23">
                  <c:v>418</c:v>
                </c:pt>
                <c:pt idx="24">
                  <c:v>450</c:v>
                </c:pt>
                <c:pt idx="25">
                  <c:v>180</c:v>
                </c:pt>
                <c:pt idx="26" formatCode="#,##0">
                  <c:v>423</c:v>
                </c:pt>
                <c:pt idx="27">
                  <c:v>359</c:v>
                </c:pt>
                <c:pt idx="28">
                  <c:v>1210</c:v>
                </c:pt>
                <c:pt idx="29">
                  <c:v>199</c:v>
                </c:pt>
                <c:pt idx="30" formatCode="#,##0">
                  <c:v>500</c:v>
                </c:pt>
                <c:pt idx="31" formatCode="#,##0">
                  <c:v>463</c:v>
                </c:pt>
                <c:pt idx="32">
                  <c:v>1897</c:v>
                </c:pt>
                <c:pt idx="33">
                  <c:v>310</c:v>
                </c:pt>
                <c:pt idx="34" formatCode="#,##0">
                  <c:v>2813</c:v>
                </c:pt>
                <c:pt idx="35">
                  <c:v>489</c:v>
                </c:pt>
                <c:pt idx="36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9F-49BE-B4C3-3B86D0B16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7783080"/>
        <c:axId val="2146878376"/>
      </c:barChart>
      <c:catAx>
        <c:axId val="-2137783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46878376"/>
        <c:crosses val="autoZero"/>
        <c:auto val="1"/>
        <c:lblAlgn val="ctr"/>
        <c:lblOffset val="100"/>
        <c:noMultiLvlLbl val="0"/>
      </c:catAx>
      <c:valAx>
        <c:axId val="214687837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-2137783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3.4486609417567399E-2"/>
          <c:y val="0.107142857142857"/>
          <c:w val="0.83287265698776403"/>
          <c:h val="0.70119035285063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'Skattar á áfengi'!$F$3</c:f>
              <c:strCache>
                <c:ptCount val="1"/>
                <c:pt idx="0">
                  <c:v>Virðisaukaskattur**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cat>
            <c:strRef>
              <c:f>'Skattar á áfengi'!$A$4:$A$41</c:f>
              <c:strCache>
                <c:ptCount val="38"/>
                <c:pt idx="1">
                  <c:v>Albanía</c:v>
                </c:pt>
                <c:pt idx="2">
                  <c:v>Austurríki</c:v>
                </c:pt>
                <c:pt idx="3">
                  <c:v>Belgía</c:v>
                </c:pt>
                <c:pt idx="4">
                  <c:v>Bretland</c:v>
                </c:pt>
                <c:pt idx="5">
                  <c:v>Búlgaría</c:v>
                </c:pt>
                <c:pt idx="6">
                  <c:v>Danmörk</c:v>
                </c:pt>
                <c:pt idx="7">
                  <c:v>Eistland</c:v>
                </c:pt>
                <c:pt idx="8">
                  <c:v>Finnland</c:v>
                </c:pt>
                <c:pt idx="9">
                  <c:v>Frakkland</c:v>
                </c:pt>
                <c:pt idx="10">
                  <c:v>Grikkland</c:v>
                </c:pt>
                <c:pt idx="11">
                  <c:v>Holland</c:v>
                </c:pt>
                <c:pt idx="12">
                  <c:v>Írland</c:v>
                </c:pt>
                <c:pt idx="13">
                  <c:v>Ísland jan. 2019****</c:v>
                </c:pt>
                <c:pt idx="14">
                  <c:v>Ísland jan. 2020 ******</c:v>
                </c:pt>
                <c:pt idx="15">
                  <c:v>Ítalía</c:v>
                </c:pt>
                <c:pt idx="16">
                  <c:v>Króatía</c:v>
                </c:pt>
                <c:pt idx="17">
                  <c:v>Kýpur</c:v>
                </c:pt>
                <c:pt idx="18">
                  <c:v>Lettland</c:v>
                </c:pt>
                <c:pt idx="19">
                  <c:v>Litháen</c:v>
                </c:pt>
                <c:pt idx="20">
                  <c:v>Lúxemborg</c:v>
                </c:pt>
                <c:pt idx="21">
                  <c:v>Makedónía</c:v>
                </c:pt>
                <c:pt idx="22">
                  <c:v>Malta</c:v>
                </c:pt>
                <c:pt idx="23">
                  <c:v>Noregur</c:v>
                </c:pt>
                <c:pt idx="24">
                  <c:v>Portúgal</c:v>
                </c:pt>
                <c:pt idx="25">
                  <c:v>Pólland</c:v>
                </c:pt>
                <c:pt idx="26">
                  <c:v>Rúmenía</c:v>
                </c:pt>
                <c:pt idx="27">
                  <c:v>Serbía</c:v>
                </c:pt>
                <c:pt idx="28">
                  <c:v>Slóvakía</c:v>
                </c:pt>
                <c:pt idx="29">
                  <c:v>Slóvenía</c:v>
                </c:pt>
                <c:pt idx="30">
                  <c:v>Spánn</c:v>
                </c:pt>
                <c:pt idx="31">
                  <c:v>Svartfjallaland</c:v>
                </c:pt>
                <c:pt idx="32">
                  <c:v>Sviss</c:v>
                </c:pt>
                <c:pt idx="33">
                  <c:v>Svíþjóð</c:v>
                </c:pt>
                <c:pt idx="34">
                  <c:v>Tékkland</c:v>
                </c:pt>
                <c:pt idx="35">
                  <c:v>Tyrkland</c:v>
                </c:pt>
                <c:pt idx="36">
                  <c:v>Ungverjaland</c:v>
                </c:pt>
                <c:pt idx="37">
                  <c:v>Þýskaland</c:v>
                </c:pt>
              </c:strCache>
            </c:strRef>
          </c:cat>
          <c:val>
            <c:numRef>
              <c:f>'Skattar á áfengi'!$F$4:$F$41</c:f>
              <c:numCache>
                <c:formatCode>0%</c:formatCode>
                <c:ptCount val="38"/>
                <c:pt idx="1">
                  <c:v>0.2</c:v>
                </c:pt>
                <c:pt idx="2">
                  <c:v>0.13</c:v>
                </c:pt>
                <c:pt idx="3">
                  <c:v>0.21</c:v>
                </c:pt>
                <c:pt idx="4">
                  <c:v>0.2</c:v>
                </c:pt>
                <c:pt idx="5">
                  <c:v>0.2</c:v>
                </c:pt>
                <c:pt idx="6">
                  <c:v>0.25</c:v>
                </c:pt>
                <c:pt idx="7">
                  <c:v>0.2</c:v>
                </c:pt>
                <c:pt idx="8">
                  <c:v>0.24</c:v>
                </c:pt>
                <c:pt idx="9">
                  <c:v>0.2</c:v>
                </c:pt>
                <c:pt idx="10">
                  <c:v>0.24</c:v>
                </c:pt>
                <c:pt idx="11">
                  <c:v>0.21</c:v>
                </c:pt>
                <c:pt idx="12">
                  <c:v>0.23</c:v>
                </c:pt>
                <c:pt idx="13">
                  <c:v>0.11</c:v>
                </c:pt>
                <c:pt idx="14">
                  <c:v>0.11</c:v>
                </c:pt>
                <c:pt idx="15">
                  <c:v>0.22</c:v>
                </c:pt>
                <c:pt idx="16">
                  <c:v>0.25</c:v>
                </c:pt>
                <c:pt idx="17">
                  <c:v>0.19</c:v>
                </c:pt>
                <c:pt idx="18">
                  <c:v>0.21</c:v>
                </c:pt>
                <c:pt idx="19">
                  <c:v>0.21</c:v>
                </c:pt>
                <c:pt idx="20">
                  <c:v>0.14000000000000001</c:v>
                </c:pt>
                <c:pt idx="21">
                  <c:v>0.18</c:v>
                </c:pt>
                <c:pt idx="22">
                  <c:v>0.18</c:v>
                </c:pt>
                <c:pt idx="23">
                  <c:v>0.25</c:v>
                </c:pt>
                <c:pt idx="24">
                  <c:v>0.13</c:v>
                </c:pt>
                <c:pt idx="25">
                  <c:v>0.23</c:v>
                </c:pt>
                <c:pt idx="26">
                  <c:v>0.19</c:v>
                </c:pt>
                <c:pt idx="27">
                  <c:v>0.2</c:v>
                </c:pt>
                <c:pt idx="28">
                  <c:v>0.2</c:v>
                </c:pt>
                <c:pt idx="29">
                  <c:v>0.22</c:v>
                </c:pt>
                <c:pt idx="30">
                  <c:v>0.21</c:v>
                </c:pt>
                <c:pt idx="31">
                  <c:v>0.19</c:v>
                </c:pt>
                <c:pt idx="32">
                  <c:v>0.08</c:v>
                </c:pt>
                <c:pt idx="33">
                  <c:v>0.25</c:v>
                </c:pt>
                <c:pt idx="34">
                  <c:v>0.21</c:v>
                </c:pt>
                <c:pt idx="35">
                  <c:v>0.18</c:v>
                </c:pt>
                <c:pt idx="36">
                  <c:v>0.27</c:v>
                </c:pt>
                <c:pt idx="37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F7-4F2B-8D45-CED633360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4957928"/>
        <c:axId val="-2134965240"/>
      </c:barChart>
      <c:catAx>
        <c:axId val="-2134957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34965240"/>
        <c:crosses val="autoZero"/>
        <c:auto val="1"/>
        <c:lblAlgn val="ctr"/>
        <c:lblOffset val="100"/>
        <c:noMultiLvlLbl val="0"/>
      </c:catAx>
      <c:valAx>
        <c:axId val="-2134965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4957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317500</xdr:colOff>
      <xdr:row>34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523240</xdr:colOff>
      <xdr:row>28</xdr:row>
      <xdr:rowOff>71120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9"/>
  <sheetViews>
    <sheetView tabSelected="1" zoomScale="125" zoomScaleNormal="125" zoomScalePageLayoutView="125" workbookViewId="0">
      <selection activeCell="E12" sqref="E12"/>
    </sheetView>
  </sheetViews>
  <sheetFormatPr baseColWidth="10" defaultColWidth="11" defaultRowHeight="16" x14ac:dyDescent="0.2"/>
  <cols>
    <col min="1" max="1" width="17.6640625" customWidth="1"/>
    <col min="6" max="6" width="13.5" customWidth="1"/>
  </cols>
  <sheetData>
    <row r="1" spans="1:6" x14ac:dyDescent="0.2">
      <c r="A1" s="51" t="s">
        <v>62</v>
      </c>
      <c r="B1" s="51"/>
      <c r="C1" s="51"/>
      <c r="D1" s="51"/>
      <c r="E1" s="51"/>
      <c r="F1" s="52"/>
    </row>
    <row r="2" spans="1:6" x14ac:dyDescent="0.2">
      <c r="A2" s="1"/>
      <c r="B2" s="2"/>
      <c r="C2" s="2"/>
      <c r="D2" s="2"/>
      <c r="E2" s="2"/>
      <c r="F2" s="2"/>
    </row>
    <row r="3" spans="1:6" x14ac:dyDescent="0.2">
      <c r="A3" s="1" t="s">
        <v>41</v>
      </c>
      <c r="B3" s="23" t="s">
        <v>0</v>
      </c>
      <c r="C3" s="23" t="s">
        <v>1</v>
      </c>
      <c r="D3" s="23" t="s">
        <v>2</v>
      </c>
      <c r="E3" s="23" t="s">
        <v>3</v>
      </c>
      <c r="F3" s="3" t="s">
        <v>7</v>
      </c>
    </row>
    <row r="4" spans="1:6" ht="49" customHeight="1" x14ac:dyDescent="0.2">
      <c r="A4" s="4"/>
      <c r="B4" s="5" t="s">
        <v>8</v>
      </c>
      <c r="C4" s="5" t="s">
        <v>8</v>
      </c>
      <c r="D4" s="5" t="s">
        <v>8</v>
      </c>
      <c r="E4" s="5" t="s">
        <v>8</v>
      </c>
      <c r="F4" s="6"/>
    </row>
    <row r="5" spans="1:6" x14ac:dyDescent="0.2">
      <c r="A5" s="19" t="s">
        <v>36</v>
      </c>
      <c r="B5" s="12">
        <v>691</v>
      </c>
      <c r="C5" s="12">
        <v>236</v>
      </c>
      <c r="D5" s="12">
        <v>743</v>
      </c>
      <c r="E5" s="17">
        <v>581</v>
      </c>
      <c r="F5" s="18">
        <v>0.2</v>
      </c>
    </row>
    <row r="6" spans="1:6" x14ac:dyDescent="0.2">
      <c r="A6" s="11" t="s">
        <v>4</v>
      </c>
      <c r="B6" s="12">
        <v>1200</v>
      </c>
      <c r="C6" s="12">
        <v>444</v>
      </c>
      <c r="D6" s="12">
        <v>0</v>
      </c>
      <c r="E6" s="12">
        <v>500</v>
      </c>
      <c r="F6" s="13">
        <v>0.13</v>
      </c>
    </row>
    <row r="7" spans="1:6" x14ac:dyDescent="0.2">
      <c r="A7" s="11" t="s">
        <v>5</v>
      </c>
      <c r="B7" s="12">
        <v>2992.8</v>
      </c>
      <c r="C7" s="12">
        <v>877</v>
      </c>
      <c r="D7" s="12">
        <v>681</v>
      </c>
      <c r="E7" s="12">
        <v>501</v>
      </c>
      <c r="F7" s="13">
        <v>0.21</v>
      </c>
    </row>
    <row r="8" spans="1:6" x14ac:dyDescent="0.2">
      <c r="A8" s="11" t="s">
        <v>33</v>
      </c>
      <c r="B8" s="12">
        <v>3226</v>
      </c>
      <c r="C8" s="12">
        <v>2400</v>
      </c>
      <c r="D8" s="12">
        <v>2945</v>
      </c>
      <c r="E8" s="12">
        <v>2142</v>
      </c>
      <c r="F8" s="13">
        <v>0.2</v>
      </c>
    </row>
    <row r="9" spans="1:6" x14ac:dyDescent="0.2">
      <c r="A9" s="11" t="s">
        <v>6</v>
      </c>
      <c r="B9" s="12">
        <v>562</v>
      </c>
      <c r="C9" s="12">
        <v>256</v>
      </c>
      <c r="D9" s="12">
        <v>0</v>
      </c>
      <c r="E9" s="12">
        <v>192</v>
      </c>
      <c r="F9" s="13">
        <v>0.2</v>
      </c>
    </row>
    <row r="10" spans="1:6" x14ac:dyDescent="0.2">
      <c r="A10" s="11" t="s">
        <v>12</v>
      </c>
      <c r="B10" s="12">
        <v>2009</v>
      </c>
      <c r="C10" s="12">
        <v>1157</v>
      </c>
      <c r="D10" s="12">
        <v>1413</v>
      </c>
      <c r="E10" s="12">
        <v>750</v>
      </c>
      <c r="F10" s="13">
        <v>0.25</v>
      </c>
    </row>
    <row r="11" spans="1:6" x14ac:dyDescent="0.2">
      <c r="A11" s="11" t="s">
        <v>13</v>
      </c>
      <c r="B11" s="12">
        <v>2508</v>
      </c>
      <c r="C11" s="12">
        <v>1607</v>
      </c>
      <c r="D11" s="12">
        <v>1344</v>
      </c>
      <c r="E11" s="12">
        <v>1692</v>
      </c>
      <c r="F11" s="13">
        <v>0.2</v>
      </c>
    </row>
    <row r="12" spans="1:6" x14ac:dyDescent="0.2">
      <c r="A12" s="11" t="s">
        <v>14</v>
      </c>
      <c r="B12" s="12">
        <v>4880</v>
      </c>
      <c r="C12" s="12">
        <v>4100</v>
      </c>
      <c r="D12" s="12">
        <v>3609</v>
      </c>
      <c r="E12" s="12">
        <v>3650</v>
      </c>
      <c r="F12" s="13">
        <v>0.24</v>
      </c>
    </row>
    <row r="13" spans="1:6" x14ac:dyDescent="0.2">
      <c r="A13" s="11" t="s">
        <v>15</v>
      </c>
      <c r="B13" s="12">
        <v>1758.45</v>
      </c>
      <c r="C13" s="12">
        <v>1059</v>
      </c>
      <c r="D13" s="12">
        <v>35</v>
      </c>
      <c r="E13" s="12">
        <v>749</v>
      </c>
      <c r="F13" s="13">
        <v>0.2</v>
      </c>
    </row>
    <row r="14" spans="1:6" x14ac:dyDescent="0.2">
      <c r="A14" s="11" t="s">
        <v>17</v>
      </c>
      <c r="B14" s="12">
        <v>2550.35</v>
      </c>
      <c r="C14" s="12">
        <v>590</v>
      </c>
      <c r="D14" s="12">
        <v>0</v>
      </c>
      <c r="E14" s="12">
        <v>1250</v>
      </c>
      <c r="F14" s="13">
        <v>0.24</v>
      </c>
    </row>
    <row r="15" spans="1:6" x14ac:dyDescent="0.2">
      <c r="A15" s="11" t="s">
        <v>25</v>
      </c>
      <c r="B15" s="12">
        <v>1686</v>
      </c>
      <c r="C15" s="12">
        <v>829</v>
      </c>
      <c r="D15" s="12">
        <v>803</v>
      </c>
      <c r="E15" s="12">
        <v>759</v>
      </c>
      <c r="F15" s="13">
        <v>0.21</v>
      </c>
    </row>
    <row r="16" spans="1:6" x14ac:dyDescent="0.2">
      <c r="A16" s="30" t="s">
        <v>19</v>
      </c>
      <c r="B16" s="31">
        <v>4257</v>
      </c>
      <c r="C16" s="31">
        <v>3425</v>
      </c>
      <c r="D16" s="31">
        <v>3862</v>
      </c>
      <c r="E16" s="31">
        <v>2255</v>
      </c>
      <c r="F16" s="13">
        <v>0.23</v>
      </c>
    </row>
    <row r="17" spans="1:7" x14ac:dyDescent="0.2">
      <c r="A17" s="30" t="s">
        <v>63</v>
      </c>
      <c r="B17" s="31">
        <v>10941</v>
      </c>
      <c r="C17" s="31">
        <v>10941</v>
      </c>
      <c r="D17" s="31">
        <v>6431</v>
      </c>
      <c r="E17" s="31">
        <v>4883</v>
      </c>
      <c r="F17" s="13">
        <v>0.11</v>
      </c>
    </row>
    <row r="18" spans="1:7" s="27" customFormat="1" x14ac:dyDescent="0.2">
      <c r="A18" s="32" t="s">
        <v>65</v>
      </c>
      <c r="B18" s="33">
        <v>11217</v>
      </c>
      <c r="C18" s="33">
        <v>11217</v>
      </c>
      <c r="D18" s="33">
        <v>6604</v>
      </c>
      <c r="E18" s="33">
        <v>5004</v>
      </c>
      <c r="F18" s="26">
        <v>0.11</v>
      </c>
      <c r="G18"/>
    </row>
    <row r="19" spans="1:7" x14ac:dyDescent="0.2">
      <c r="A19" s="11" t="s">
        <v>20</v>
      </c>
      <c r="B19" s="12">
        <v>1035.52</v>
      </c>
      <c r="C19" s="12">
        <v>493</v>
      </c>
      <c r="D19" s="12">
        <v>0</v>
      </c>
      <c r="E19" s="12">
        <v>755</v>
      </c>
      <c r="F19" s="13">
        <v>0.22</v>
      </c>
    </row>
    <row r="20" spans="1:7" x14ac:dyDescent="0.2">
      <c r="A20" s="11" t="s">
        <v>9</v>
      </c>
      <c r="B20" s="12">
        <v>717</v>
      </c>
      <c r="C20" s="12">
        <v>601</v>
      </c>
      <c r="D20" s="12">
        <v>0</v>
      </c>
      <c r="E20" s="12">
        <v>541</v>
      </c>
      <c r="F20" s="13">
        <v>0.25</v>
      </c>
    </row>
    <row r="21" spans="1:7" x14ac:dyDescent="0.2">
      <c r="A21" s="11" t="s">
        <v>10</v>
      </c>
      <c r="B21" s="12">
        <v>956.82</v>
      </c>
      <c r="C21" s="12">
        <v>250</v>
      </c>
      <c r="D21" s="12">
        <v>0</v>
      </c>
      <c r="E21" s="12">
        <v>600</v>
      </c>
      <c r="F21" s="13">
        <v>0.19</v>
      </c>
    </row>
    <row r="22" spans="1:7" x14ac:dyDescent="0.2">
      <c r="A22" s="11" t="s">
        <v>21</v>
      </c>
      <c r="B22" s="12">
        <v>1670</v>
      </c>
      <c r="C22" s="12">
        <v>833</v>
      </c>
      <c r="D22" s="12">
        <v>836</v>
      </c>
      <c r="E22" s="12">
        <v>680</v>
      </c>
      <c r="F22" s="13">
        <v>0.21</v>
      </c>
    </row>
    <row r="23" spans="1:7" x14ac:dyDescent="0.2">
      <c r="A23" s="11" t="s">
        <v>22</v>
      </c>
      <c r="B23" s="12">
        <v>1665.04</v>
      </c>
      <c r="C23" s="12">
        <v>1470</v>
      </c>
      <c r="D23" s="12">
        <v>1497</v>
      </c>
      <c r="E23" s="12">
        <v>711</v>
      </c>
      <c r="F23" s="13">
        <v>0.21</v>
      </c>
    </row>
    <row r="24" spans="1:7" x14ac:dyDescent="0.2">
      <c r="A24" s="11" t="s">
        <v>23</v>
      </c>
      <c r="B24" s="12">
        <v>1041</v>
      </c>
      <c r="C24" s="12">
        <v>372</v>
      </c>
      <c r="D24" s="12">
        <v>0</v>
      </c>
      <c r="E24" s="12">
        <v>198</v>
      </c>
      <c r="F24" s="13">
        <v>0.14000000000000001</v>
      </c>
    </row>
    <row r="25" spans="1:7" x14ac:dyDescent="0.2">
      <c r="A25" s="16" t="s">
        <v>37</v>
      </c>
      <c r="B25" s="12">
        <v>554</v>
      </c>
      <c r="C25" s="12">
        <v>554</v>
      </c>
      <c r="D25" s="12">
        <v>0</v>
      </c>
      <c r="E25" s="17">
        <v>652</v>
      </c>
      <c r="F25" s="18">
        <v>0.18</v>
      </c>
    </row>
    <row r="26" spans="1:7" x14ac:dyDescent="0.2">
      <c r="A26" s="11" t="s">
        <v>24</v>
      </c>
      <c r="B26" s="12">
        <v>1360</v>
      </c>
      <c r="C26" s="12">
        <v>844</v>
      </c>
      <c r="D26" s="12">
        <v>186</v>
      </c>
      <c r="E26" s="12">
        <v>483</v>
      </c>
      <c r="F26" s="13">
        <v>0.18</v>
      </c>
    </row>
    <row r="27" spans="1:7" x14ac:dyDescent="0.2">
      <c r="A27" s="16" t="s">
        <v>34</v>
      </c>
      <c r="B27" s="12">
        <v>7751</v>
      </c>
      <c r="C27" s="12">
        <v>5050</v>
      </c>
      <c r="D27" s="12">
        <v>5050</v>
      </c>
      <c r="E27" s="17">
        <v>5050</v>
      </c>
      <c r="F27" s="18">
        <v>0.25</v>
      </c>
    </row>
    <row r="28" spans="1:7" x14ac:dyDescent="0.2">
      <c r="A28" s="11" t="s">
        <v>27</v>
      </c>
      <c r="B28" s="12">
        <v>1386.93</v>
      </c>
      <c r="C28" s="12">
        <v>423</v>
      </c>
      <c r="D28" s="12">
        <v>0</v>
      </c>
      <c r="E28" s="12">
        <v>418</v>
      </c>
      <c r="F28" s="13">
        <v>0.13</v>
      </c>
    </row>
    <row r="29" spans="1:7" x14ac:dyDescent="0.2">
      <c r="A29" s="11" t="s">
        <v>26</v>
      </c>
      <c r="B29" s="12">
        <v>1319</v>
      </c>
      <c r="C29" s="12">
        <v>408</v>
      </c>
      <c r="D29" s="12">
        <v>332</v>
      </c>
      <c r="E29" s="12">
        <v>450</v>
      </c>
      <c r="F29" s="13">
        <v>0.23</v>
      </c>
    </row>
    <row r="30" spans="1:7" x14ac:dyDescent="0.2">
      <c r="A30" s="11" t="s">
        <v>28</v>
      </c>
      <c r="B30" s="12">
        <v>720</v>
      </c>
      <c r="C30" s="12">
        <v>480</v>
      </c>
      <c r="D30" s="12">
        <v>0</v>
      </c>
      <c r="E30" s="12">
        <v>180</v>
      </c>
      <c r="F30" s="13">
        <v>0.19</v>
      </c>
    </row>
    <row r="31" spans="1:7" x14ac:dyDescent="0.2">
      <c r="A31" s="16" t="s">
        <v>39</v>
      </c>
      <c r="B31" s="12">
        <v>696</v>
      </c>
      <c r="C31" s="12">
        <v>0</v>
      </c>
      <c r="D31" s="12">
        <v>0</v>
      </c>
      <c r="E31" s="17">
        <v>423</v>
      </c>
      <c r="F31" s="18">
        <v>0.2</v>
      </c>
    </row>
    <row r="32" spans="1:7" x14ac:dyDescent="0.2">
      <c r="A32" s="11" t="s">
        <v>29</v>
      </c>
      <c r="B32" s="12">
        <v>1080</v>
      </c>
      <c r="C32" s="12">
        <v>468</v>
      </c>
      <c r="D32" s="12">
        <v>0</v>
      </c>
      <c r="E32" s="12">
        <v>359</v>
      </c>
      <c r="F32" s="13">
        <v>0.2</v>
      </c>
    </row>
    <row r="33" spans="1:18" x14ac:dyDescent="0.2">
      <c r="A33" s="11" t="s">
        <v>30</v>
      </c>
      <c r="B33" s="12">
        <v>1320</v>
      </c>
      <c r="C33" s="12">
        <v>733</v>
      </c>
      <c r="D33" s="12">
        <v>0</v>
      </c>
      <c r="E33" s="12">
        <v>1210</v>
      </c>
      <c r="F33" s="13">
        <v>0.22</v>
      </c>
    </row>
    <row r="34" spans="1:18" x14ac:dyDescent="0.2">
      <c r="A34" s="11" t="s">
        <v>31</v>
      </c>
      <c r="B34" s="12">
        <v>958.94</v>
      </c>
      <c r="C34" s="12">
        <v>356</v>
      </c>
      <c r="D34" s="12">
        <v>0</v>
      </c>
      <c r="E34" s="12">
        <v>199</v>
      </c>
      <c r="F34" s="13">
        <v>0.21</v>
      </c>
    </row>
    <row r="35" spans="1:18" x14ac:dyDescent="0.2">
      <c r="A35" s="16" t="s">
        <v>38</v>
      </c>
      <c r="B35" s="12">
        <v>1250</v>
      </c>
      <c r="C35" s="12">
        <v>556</v>
      </c>
      <c r="D35" s="12">
        <v>0</v>
      </c>
      <c r="E35" s="17">
        <v>500</v>
      </c>
      <c r="F35" s="18">
        <v>0.19</v>
      </c>
    </row>
    <row r="36" spans="1:18" s="10" customFormat="1" ht="11.25" customHeight="1" x14ac:dyDescent="0.2">
      <c r="A36" s="16" t="s">
        <v>35</v>
      </c>
      <c r="B36" s="12">
        <v>2651</v>
      </c>
      <c r="C36" s="12">
        <v>1325</v>
      </c>
      <c r="D36" s="12">
        <v>0</v>
      </c>
      <c r="E36" s="17">
        <v>463</v>
      </c>
      <c r="F36" s="18">
        <v>0.08</v>
      </c>
      <c r="G36"/>
      <c r="H36" s="24"/>
      <c r="I36" s="15"/>
      <c r="J36" s="24"/>
      <c r="K36" s="15"/>
      <c r="L36" s="24"/>
      <c r="M36" s="24"/>
      <c r="N36" s="25"/>
      <c r="O36" s="15"/>
      <c r="P36" s="24"/>
      <c r="Q36" s="24"/>
      <c r="R36" s="15"/>
    </row>
    <row r="37" spans="1:18" x14ac:dyDescent="0.2">
      <c r="A37" s="11" t="s">
        <v>32</v>
      </c>
      <c r="B37" s="12">
        <v>4851</v>
      </c>
      <c r="C37" s="12">
        <v>2859</v>
      </c>
      <c r="D37" s="12">
        <v>2235</v>
      </c>
      <c r="E37" s="12">
        <v>1897</v>
      </c>
      <c r="F37" s="13">
        <v>0.25</v>
      </c>
    </row>
    <row r="38" spans="1:18" x14ac:dyDescent="0.2">
      <c r="A38" s="11" t="s">
        <v>11</v>
      </c>
      <c r="B38" s="12">
        <v>1103</v>
      </c>
      <c r="C38" s="12">
        <v>503</v>
      </c>
      <c r="D38" s="12">
        <v>0</v>
      </c>
      <c r="E38" s="12">
        <v>310</v>
      </c>
      <c r="F38" s="13">
        <v>0.21</v>
      </c>
    </row>
    <row r="39" spans="1:18" x14ac:dyDescent="0.2">
      <c r="A39" s="16" t="s">
        <v>40</v>
      </c>
      <c r="B39" s="12">
        <v>3844</v>
      </c>
      <c r="C39" s="12">
        <v>6223</v>
      </c>
      <c r="D39" s="12">
        <v>1258</v>
      </c>
      <c r="E39" s="17">
        <v>2813</v>
      </c>
      <c r="F39" s="18">
        <v>0.18</v>
      </c>
    </row>
    <row r="40" spans="1:18" x14ac:dyDescent="0.2">
      <c r="A40" s="11" t="s">
        <v>18</v>
      </c>
      <c r="B40" s="12">
        <v>1006</v>
      </c>
      <c r="C40" s="12">
        <v>428</v>
      </c>
      <c r="D40" s="12">
        <v>0</v>
      </c>
      <c r="E40" s="12">
        <v>489</v>
      </c>
      <c r="F40" s="13">
        <v>0.27</v>
      </c>
    </row>
    <row r="41" spans="1:18" x14ac:dyDescent="0.2">
      <c r="A41" s="11" t="s">
        <v>16</v>
      </c>
      <c r="B41" s="12">
        <v>1303</v>
      </c>
      <c r="C41" s="12">
        <v>850</v>
      </c>
      <c r="D41" s="12">
        <v>0</v>
      </c>
      <c r="E41" s="12">
        <v>197</v>
      </c>
      <c r="F41" s="13">
        <v>0.19</v>
      </c>
    </row>
    <row r="42" spans="1:18" x14ac:dyDescent="0.2">
      <c r="A42" s="7"/>
      <c r="B42" s="8"/>
      <c r="C42" s="8"/>
      <c r="D42" s="8"/>
      <c r="E42" s="8"/>
      <c r="F42" s="9"/>
    </row>
    <row r="43" spans="1:18" x14ac:dyDescent="0.2">
      <c r="A43" s="16" t="s">
        <v>42</v>
      </c>
      <c r="B43" s="20"/>
      <c r="C43" s="15"/>
      <c r="D43" s="15"/>
      <c r="E43" s="15"/>
      <c r="F43" s="15"/>
      <c r="G43" s="29"/>
    </row>
    <row r="44" spans="1:18" x14ac:dyDescent="0.2">
      <c r="A44" s="14" t="s">
        <v>44</v>
      </c>
      <c r="B44" s="15"/>
      <c r="C44" s="15"/>
      <c r="D44" s="15"/>
      <c r="E44" s="15"/>
      <c r="F44" s="15"/>
      <c r="G44" s="29"/>
    </row>
    <row r="45" spans="1:18" x14ac:dyDescent="0.2">
      <c r="A45" s="14" t="s">
        <v>60</v>
      </c>
      <c r="B45" s="21"/>
      <c r="C45" s="21"/>
      <c r="D45" s="22"/>
      <c r="E45" s="21"/>
      <c r="F45" s="21"/>
      <c r="G45" s="29"/>
    </row>
    <row r="46" spans="1:18" s="28" customFormat="1" ht="12" x14ac:dyDescent="0.15">
      <c r="A46" s="14" t="s">
        <v>64</v>
      </c>
      <c r="B46" s="29"/>
      <c r="C46" s="29"/>
      <c r="D46" s="29"/>
      <c r="E46" s="29"/>
      <c r="F46" s="29"/>
      <c r="G46" s="29"/>
    </row>
    <row r="47" spans="1:18" s="28" customFormat="1" ht="12" x14ac:dyDescent="0.15">
      <c r="A47" s="29" t="s">
        <v>59</v>
      </c>
      <c r="B47" s="29"/>
      <c r="C47" s="29"/>
      <c r="D47" s="29"/>
      <c r="E47" s="29"/>
      <c r="F47" s="29"/>
      <c r="G47" s="29"/>
    </row>
    <row r="48" spans="1:18" s="28" customFormat="1" ht="12" x14ac:dyDescent="0.15">
      <c r="A48" s="29" t="s">
        <v>61</v>
      </c>
      <c r="B48" s="29"/>
      <c r="C48" s="29"/>
      <c r="D48" s="29"/>
      <c r="E48" s="29"/>
      <c r="F48" s="29"/>
      <c r="G48" s="29"/>
    </row>
    <row r="49" spans="1:3" x14ac:dyDescent="0.2">
      <c r="A49" s="34" t="s">
        <v>43</v>
      </c>
      <c r="B49" s="34"/>
      <c r="C49" s="34"/>
    </row>
  </sheetData>
  <sortState ref="A6:F43">
    <sortCondition ref="A5"/>
  </sortState>
  <mergeCells count="1">
    <mergeCell ref="A1:F1"/>
  </mergeCells>
  <pageMargins left="0.75" right="0.75" top="1" bottom="1" header="0.5" footer="0.5"/>
  <pageSetup paperSize="9" scale="74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T20" sqref="T20"/>
    </sheetView>
  </sheetViews>
  <sheetFormatPr baseColWidth="10" defaultColWidth="11" defaultRowHeight="16" x14ac:dyDescent="0.2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Q11" sqref="Q11"/>
    </sheetView>
  </sheetViews>
  <sheetFormatPr baseColWidth="10" defaultColWidth="11" defaultRowHeight="16" x14ac:dyDescent="0.2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14"/>
  <sheetViews>
    <sheetView workbookViewId="0">
      <selection activeCell="H24" sqref="H24"/>
    </sheetView>
  </sheetViews>
  <sheetFormatPr baseColWidth="10" defaultColWidth="8.83203125" defaultRowHeight="16" x14ac:dyDescent="0.2"/>
  <cols>
    <col min="2" max="2" width="30.6640625" bestFit="1" customWidth="1"/>
    <col min="3" max="3" width="8" bestFit="1" customWidth="1"/>
    <col min="8" max="8" width="9.6640625" bestFit="1" customWidth="1"/>
    <col min="9" max="9" width="15.5" bestFit="1" customWidth="1"/>
    <col min="10" max="10" width="14" bestFit="1" customWidth="1"/>
    <col min="11" max="11" width="10.1640625" customWidth="1"/>
  </cols>
  <sheetData>
    <row r="1" spans="2:15" x14ac:dyDescent="0.2">
      <c r="F1" s="53" t="s">
        <v>52</v>
      </c>
      <c r="G1" s="54"/>
      <c r="J1" s="46" t="s">
        <v>57</v>
      </c>
    </row>
    <row r="2" spans="2:15" x14ac:dyDescent="0.2">
      <c r="B2" s="27" t="s">
        <v>45</v>
      </c>
      <c r="C2" s="27" t="s">
        <v>45</v>
      </c>
      <c r="D2" s="27" t="s">
        <v>55</v>
      </c>
      <c r="E2" s="27" t="s">
        <v>56</v>
      </c>
      <c r="F2" s="38">
        <v>43800</v>
      </c>
      <c r="G2" s="39">
        <v>43831</v>
      </c>
      <c r="H2" s="27" t="s">
        <v>47</v>
      </c>
      <c r="I2" s="27" t="s">
        <v>53</v>
      </c>
      <c r="J2" s="47" t="s">
        <v>54</v>
      </c>
      <c r="K2" s="27" t="s">
        <v>48</v>
      </c>
      <c r="L2" s="27" t="s">
        <v>49</v>
      </c>
      <c r="M2" s="27" t="s">
        <v>51</v>
      </c>
    </row>
    <row r="3" spans="2:15" x14ac:dyDescent="0.2">
      <c r="B3" t="s">
        <v>46</v>
      </c>
      <c r="C3" t="s">
        <v>46</v>
      </c>
      <c r="D3">
        <v>13</v>
      </c>
      <c r="E3">
        <v>3</v>
      </c>
      <c r="F3" s="40">
        <f>(111.65*(D3-2.25)*E3)</f>
        <v>3600.7124999999996</v>
      </c>
      <c r="G3" s="41">
        <f>(114.45*(D3-2.25)*E3)</f>
        <v>3691.0125000000003</v>
      </c>
      <c r="H3" s="36">
        <f>G3-F3</f>
        <v>90.300000000000637</v>
      </c>
      <c r="I3" s="36">
        <f>H3*1.18</f>
        <v>106.55400000000074</v>
      </c>
      <c r="J3" s="48">
        <f>ROUNDUP(I3*1.11,0)</f>
        <v>119</v>
      </c>
      <c r="K3" s="37">
        <v>6999</v>
      </c>
      <c r="L3" s="37">
        <f>K3+J3</f>
        <v>7118</v>
      </c>
      <c r="M3" s="35">
        <f>L3/K3-1</f>
        <v>1.7002428918416967E-2</v>
      </c>
      <c r="O3" s="37"/>
    </row>
    <row r="4" spans="2:15" x14ac:dyDescent="0.2">
      <c r="F4" s="42"/>
      <c r="G4" s="43"/>
      <c r="J4" s="49"/>
    </row>
    <row r="5" spans="2:15" x14ac:dyDescent="0.2">
      <c r="B5" t="s">
        <v>66</v>
      </c>
      <c r="C5" t="s">
        <v>50</v>
      </c>
      <c r="D5">
        <v>13.5</v>
      </c>
      <c r="E5">
        <v>0.75</v>
      </c>
      <c r="F5" s="40">
        <f>(111.65*(D5-2.25)*E5)</f>
        <v>942.046875</v>
      </c>
      <c r="G5" s="41">
        <f>(114.45*(D5-2.25)*E5)</f>
        <v>965.671875</v>
      </c>
      <c r="H5" s="36">
        <f>G5-F5</f>
        <v>23.625</v>
      </c>
      <c r="I5" s="36">
        <f>H5*1.18</f>
        <v>27.877499999999998</v>
      </c>
      <c r="J5" s="48">
        <f>ROUNDUP(I5*1.11,0)</f>
        <v>31</v>
      </c>
      <c r="K5" s="37">
        <v>2799</v>
      </c>
      <c r="L5" s="37">
        <f>K5+J5</f>
        <v>2830</v>
      </c>
      <c r="M5" s="35">
        <f>L5/K5-1</f>
        <v>1.1075384065737826E-2</v>
      </c>
    </row>
    <row r="6" spans="2:15" x14ac:dyDescent="0.2">
      <c r="F6" s="40"/>
      <c r="G6" s="41"/>
      <c r="H6" s="35"/>
      <c r="I6" s="36"/>
      <c r="J6" s="48"/>
      <c r="K6" s="37"/>
      <c r="L6" s="37"/>
      <c r="M6" s="35"/>
    </row>
    <row r="7" spans="2:15" x14ac:dyDescent="0.2">
      <c r="F7" s="40"/>
      <c r="G7" s="41"/>
      <c r="H7" s="36"/>
      <c r="I7" s="36"/>
      <c r="J7" s="48"/>
      <c r="K7" s="37"/>
      <c r="L7" s="37"/>
      <c r="M7" s="35"/>
    </row>
    <row r="8" spans="2:15" x14ac:dyDescent="0.2">
      <c r="F8" s="40"/>
      <c r="G8" s="41"/>
      <c r="H8" s="36"/>
      <c r="I8" s="36"/>
      <c r="J8" s="48"/>
      <c r="K8" s="37"/>
      <c r="L8" s="37"/>
      <c r="M8" s="35"/>
    </row>
    <row r="9" spans="2:15" x14ac:dyDescent="0.2">
      <c r="F9" s="44"/>
      <c r="G9" s="45"/>
      <c r="H9" s="36"/>
      <c r="I9" s="36"/>
      <c r="J9" s="50"/>
      <c r="K9" s="37"/>
      <c r="L9" s="37"/>
      <c r="M9" s="35"/>
    </row>
    <row r="12" spans="2:15" x14ac:dyDescent="0.2">
      <c r="B12" s="27" t="s">
        <v>58</v>
      </c>
    </row>
    <row r="13" spans="2:15" x14ac:dyDescent="0.2">
      <c r="B13" t="s">
        <v>67</v>
      </c>
    </row>
    <row r="14" spans="2:15" x14ac:dyDescent="0.2">
      <c r="B14" t="s">
        <v>68</v>
      </c>
    </row>
  </sheetData>
  <mergeCells count="1"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2CB3E793CEE744877ACDE0DF1D6E8D" ma:contentTypeVersion="6" ma:contentTypeDescription="Create a new document." ma:contentTypeScope="" ma:versionID="4d8602083696537e4207bbb9f194cd53">
  <xsd:schema xmlns:xsd="http://www.w3.org/2001/XMLSchema" xmlns:xs="http://www.w3.org/2001/XMLSchema" xmlns:p="http://schemas.microsoft.com/office/2006/metadata/properties" xmlns:ns2="a0679951-fb7f-4d54-a464-98788a1c218f" xmlns:ns3="62569039-1707-4fdf-9e7a-f133c9cd6b75" targetNamespace="http://schemas.microsoft.com/office/2006/metadata/properties" ma:root="true" ma:fieldsID="a5bd44b2b50e2c9ebd9f711bfdec4d49" ns2:_="" ns3:_="">
    <xsd:import namespace="a0679951-fb7f-4d54-a464-98788a1c218f"/>
    <xsd:import namespace="62569039-1707-4fdf-9e7a-f133c9cd6b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79951-fb7f-4d54-a464-98788a1c21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569039-1707-4fdf-9e7a-f133c9cd6b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F6ED62-6E1C-4F93-92ED-C913EA7B32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6D6A5F-BF6E-4974-8C13-68ADD89F642F}">
  <ds:schemaRefs>
    <ds:schemaRef ds:uri="http://www.w3.org/XML/1998/namespace"/>
    <ds:schemaRef ds:uri="http://schemas.microsoft.com/office/2006/metadata/properties"/>
    <ds:schemaRef ds:uri="62569039-1707-4fdf-9e7a-f133c9cd6b75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a0679951-fb7f-4d54-a464-98788a1c218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070559C-35F0-4F89-BBA8-876D79D02B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679951-fb7f-4d54-a464-98788a1c218f"/>
    <ds:schemaRef ds:uri="62569039-1707-4fdf-9e7a-f133c9cd6b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Skattar á áfengi</vt:lpstr>
      <vt:lpstr>Súlurit áfengisgjöld</vt:lpstr>
      <vt:lpstr>Súlurit vsk</vt:lpstr>
      <vt:lpstr>Verðdæmi</vt:lpstr>
    </vt:vector>
  </TitlesOfParts>
  <Company>Félag atvinnurekenda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Ólafur Stephensen</dc:creator>
  <cp:lastModifiedBy>Olafur Stephensen</cp:lastModifiedBy>
  <cp:lastPrinted>2019-09-16T15:28:36Z</cp:lastPrinted>
  <dcterms:created xsi:type="dcterms:W3CDTF">2015-12-02T15:22:20Z</dcterms:created>
  <dcterms:modified xsi:type="dcterms:W3CDTF">2019-09-16T15:28:54Z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0x010100AD2CB3E793CEE744877ACDE0DF1D6E8D</vt:lpwstr>
  </property>
</Properties>
</file>